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\Desktop\arquivosparaseremanexadosnositeposbmm\"/>
    </mc:Choice>
  </mc:AlternateContent>
  <xr:revisionPtr revIDLastSave="0" documentId="13_ncr:1_{801978D5-F9CE-40EA-B5FC-F7E41C46044E}" xr6:coauthVersionLast="47" xr6:coauthVersionMax="47" xr10:uidLastSave="{00000000-0000-0000-0000-000000000000}"/>
  <workbookProtection workbookAlgorithmName="SHA-512" workbookHashValue="6TRHjt20Ridcqcvc4FeoenrgB9h2jN37kq7p/9IZ/Fj4ARASHgdRDEzGFk2A5j91gRck2l/bg6L/mF+aLWrKAw==" workbookSaltValue="jIVaCRzuaK3BlU7wfJq6Gg==" workbookSpinCount="100000" lockStructure="1"/>
  <bookViews>
    <workbookView xWindow="-120" yWindow="-120" windowWidth="29040" windowHeight="15720" xr2:uid="{C0154B99-DEB6-E24E-A12E-AD405DB5809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1" l="1"/>
  <c r="N43" i="1" s="1"/>
  <c r="U42" i="1" l="1"/>
  <c r="T42" i="1"/>
  <c r="S42" i="1"/>
  <c r="R42" i="1"/>
  <c r="Q42" i="1"/>
  <c r="P42" i="1"/>
  <c r="O42" i="1"/>
  <c r="L42" i="1"/>
  <c r="K42" i="1"/>
  <c r="J42" i="1"/>
  <c r="I42" i="1"/>
  <c r="H42" i="1"/>
  <c r="G42" i="1"/>
  <c r="F42" i="1"/>
  <c r="E42" i="1"/>
  <c r="B42" i="1"/>
  <c r="U41" i="1"/>
  <c r="T41" i="1"/>
  <c r="S41" i="1"/>
  <c r="R41" i="1"/>
  <c r="Q41" i="1"/>
  <c r="P41" i="1"/>
  <c r="O41" i="1"/>
  <c r="L41" i="1"/>
  <c r="K41" i="1"/>
  <c r="J41" i="1"/>
  <c r="I41" i="1"/>
  <c r="H41" i="1"/>
  <c r="G41" i="1"/>
  <c r="F41" i="1"/>
  <c r="E41" i="1"/>
  <c r="B41" i="1"/>
  <c r="U40" i="1"/>
  <c r="T40" i="1"/>
  <c r="S40" i="1"/>
  <c r="R40" i="1"/>
  <c r="Q40" i="1"/>
  <c r="P40" i="1"/>
  <c r="O40" i="1"/>
  <c r="L40" i="1"/>
  <c r="K40" i="1"/>
  <c r="J40" i="1"/>
  <c r="I40" i="1"/>
  <c r="H40" i="1"/>
  <c r="G40" i="1"/>
  <c r="F40" i="1"/>
  <c r="E40" i="1"/>
  <c r="B40" i="1"/>
  <c r="U39" i="1"/>
  <c r="T39" i="1"/>
  <c r="S39" i="1"/>
  <c r="R39" i="1"/>
  <c r="Q39" i="1"/>
  <c r="P39" i="1"/>
  <c r="O39" i="1"/>
  <c r="L39" i="1"/>
  <c r="K39" i="1"/>
  <c r="J39" i="1"/>
  <c r="I39" i="1"/>
  <c r="H39" i="1"/>
  <c r="G39" i="1"/>
  <c r="E39" i="1"/>
  <c r="B39" i="1"/>
  <c r="M50" i="1"/>
  <c r="M49" i="1"/>
  <c r="M48" i="1"/>
  <c r="N48" i="1" s="1"/>
  <c r="M47" i="1"/>
  <c r="N47" i="1" s="1"/>
  <c r="M46" i="1"/>
  <c r="N46" i="1" s="1"/>
  <c r="M37" i="1"/>
  <c r="N37" i="1" s="1"/>
  <c r="M36" i="1"/>
  <c r="N36" i="1" s="1"/>
  <c r="M35" i="1"/>
  <c r="N35" i="1" s="1"/>
  <c r="M34" i="1"/>
  <c r="M33" i="1"/>
  <c r="N33" i="1" s="1"/>
  <c r="M32" i="1"/>
  <c r="N32" i="1" s="1"/>
  <c r="M31" i="1"/>
  <c r="N31" i="1" s="1"/>
  <c r="M30" i="1"/>
  <c r="N30" i="1" s="1"/>
  <c r="M29" i="1"/>
  <c r="M28" i="1"/>
  <c r="N28" i="1" s="1"/>
  <c r="M27" i="1"/>
  <c r="N27" i="1" s="1"/>
  <c r="M26" i="1"/>
  <c r="N26" i="1" s="1"/>
  <c r="M25" i="1"/>
  <c r="N25" i="1" s="1"/>
  <c r="M24" i="1"/>
  <c r="M23" i="1"/>
  <c r="N23" i="1" s="1"/>
  <c r="M22" i="1"/>
  <c r="N22" i="1" s="1"/>
  <c r="M21" i="1"/>
  <c r="N21" i="1" s="1"/>
  <c r="M20" i="1"/>
  <c r="N20" i="1" s="1"/>
  <c r="M19" i="1"/>
  <c r="M18" i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M9" i="1"/>
  <c r="N9" i="1" s="1"/>
  <c r="M8" i="1"/>
  <c r="N8" i="1" s="1"/>
  <c r="M7" i="1"/>
  <c r="N7" i="1" s="1"/>
  <c r="M6" i="1"/>
  <c r="N6" i="1" s="1"/>
  <c r="M5" i="1"/>
  <c r="N42" i="1" l="1"/>
  <c r="N39" i="1"/>
  <c r="M42" i="1"/>
  <c r="N40" i="1"/>
  <c r="N41" i="1"/>
  <c r="M39" i="1"/>
  <c r="M40" i="1"/>
  <c r="M41" i="1"/>
</calcChain>
</file>

<file path=xl/sharedStrings.xml><?xml version="1.0" encoding="utf-8"?>
<sst xmlns="http://schemas.openxmlformats.org/spreadsheetml/2006/main" count="183" uniqueCount="99">
  <si>
    <t>Orientadores</t>
  </si>
  <si>
    <t>Ano da titulação doutorado</t>
  </si>
  <si>
    <t>Vínculo</t>
  </si>
  <si>
    <t>Cargo</t>
  </si>
  <si>
    <t>Bolsa de produtividade CNPQ</t>
  </si>
  <si>
    <t>Número de Matriculados em 31.12.24</t>
  </si>
  <si>
    <t>Dissertação defendida</t>
  </si>
  <si>
    <t>Tese Defendida</t>
  </si>
  <si>
    <t>Publicação 2021</t>
  </si>
  <si>
    <t>Publicação 2022</t>
  </si>
  <si>
    <t>Publicação 2023</t>
  </si>
  <si>
    <t>Publicação 2024</t>
  </si>
  <si>
    <t>Total</t>
  </si>
  <si>
    <t>Média por ano</t>
  </si>
  <si>
    <t>Citações (Research ID)</t>
  </si>
  <si>
    <t>Citações (Google Scholar)</t>
  </si>
  <si>
    <t>Citações (Scopus)</t>
  </si>
  <si>
    <t>Colaboração internacional %)</t>
  </si>
  <si>
    <t>ODS</t>
  </si>
  <si>
    <t>Permanentes</t>
  </si>
  <si>
    <t>ANA CAROLINA RAMOS MORENO</t>
  </si>
  <si>
    <t>I. Butantan</t>
  </si>
  <si>
    <t>Pesq. nivel II</t>
  </si>
  <si>
    <t>n/c</t>
  </si>
  <si>
    <t>ANA MARCIA DE SA GUIMARAES</t>
  </si>
  <si>
    <t>BMM</t>
  </si>
  <si>
    <t>Prof. Doutor</t>
  </si>
  <si>
    <t>3, 15</t>
  </si>
  <si>
    <t>ANDREA BALAN FERNANDES</t>
  </si>
  <si>
    <t>ANGELA SILVA BARBOSA</t>
  </si>
  <si>
    <t>Pesq. nivel VI</t>
  </si>
  <si>
    <t>1D</t>
  </si>
  <si>
    <t>Prof. Titular</t>
  </si>
  <si>
    <t>BENY SPIRA</t>
  </si>
  <si>
    <t>Prof. Associado</t>
  </si>
  <si>
    <t>CARLOS FREDERICO MARTINS MENCK</t>
  </si>
  <si>
    <t>1A</t>
  </si>
  <si>
    <t>CARLOS PELLESCHI TABORDA</t>
  </si>
  <si>
    <t>1B</t>
  </si>
  <si>
    <t>CRISTIANE RODRIGUES GUZZO CARVALHO</t>
  </si>
  <si>
    <t>EDISON LUIZ DURIGON</t>
  </si>
  <si>
    <t>ENRIQUE MARIO BOCCARDO PIERULIVO</t>
  </si>
  <si>
    <t>GABRIEL PADILLA MALDONADO</t>
  </si>
  <si>
    <t>2,3,6,7,9</t>
  </si>
  <si>
    <t>JANSEN DE ARAUJO</t>
  </si>
  <si>
    <t>3,7,17</t>
  </si>
  <si>
    <t>JOSE GREGORIO CABRERA GOMEZ</t>
  </si>
  <si>
    <t>6,7,8,11,12,15</t>
  </si>
  <si>
    <t>KELLY ISHIDA</t>
  </si>
  <si>
    <t>LUIS CARLOS DE SOUZA FERREIRA</t>
  </si>
  <si>
    <t>2,3,17</t>
  </si>
  <si>
    <t>LUIZIANA FERREIRA DA SILVA</t>
  </si>
  <si>
    <t>7,9,11,12</t>
  </si>
  <si>
    <t>MARCIO VINICIUS BERTACINE DIAS</t>
  </si>
  <si>
    <t>MARILIS DO VALLE MARQUES</t>
  </si>
  <si>
    <t>MARIO HENRIQUE DE BARROS</t>
  </si>
  <si>
    <t>NILTON ERBET LINCOPAN HUENUMAN</t>
  </si>
  <si>
    <t>1C</t>
  </si>
  <si>
    <t>3,6,7,11,14,15,17</t>
  </si>
  <si>
    <t>PAOLO MARINHO DE ANDRADE ZANOTTO</t>
  </si>
  <si>
    <t>PATRICIA CRISTINA BALEEIRO BELTRAO BRAGA</t>
  </si>
  <si>
    <t>RITA DE CASSIA CAFE FERREIRA</t>
  </si>
  <si>
    <t>ROBSON FRANCISCO DE SOUZA</t>
  </si>
  <si>
    <t>RODRIGO DA SILVA GALHARDO</t>
  </si>
  <si>
    <t>VIVIAN HELENA PELLIZARI</t>
  </si>
  <si>
    <t>IO/USP</t>
  </si>
  <si>
    <t>3,8,9,11,13,14,15,17</t>
  </si>
  <si>
    <t>WALDIR PEREIRA ELIAS JUNIOR</t>
  </si>
  <si>
    <t>WELINGTON LUIZ DE ARAUJO</t>
  </si>
  <si>
    <t>2,3,6,2,11,14,15,17</t>
  </si>
  <si>
    <t>Colaboradores</t>
  </si>
  <si>
    <t>CHRISTIAN HOFFMANN</t>
  </si>
  <si>
    <t>FCF/USP</t>
  </si>
  <si>
    <t>DANIELLE BRUNA LEAL DE OLIVEIRA DURIGON</t>
  </si>
  <si>
    <t>DOUGLAS GALANTE</t>
  </si>
  <si>
    <t>IG/USP</t>
  </si>
  <si>
    <t>2,7,15,17</t>
  </si>
  <si>
    <t>n/c - não credenciado</t>
  </si>
  <si>
    <t>PERFIL DOS ORIENTADORES DO PROGRAMA DE PÓS-GRADUAÇÃO EM MICROBIOLOGIA - QUADRIÊNIO 2021-2024.</t>
  </si>
  <si>
    <t>*em 31/12/2024: docentes não credenciados</t>
  </si>
  <si>
    <t>JP-Fapesp</t>
  </si>
  <si>
    <t>Pesquisadora</t>
  </si>
  <si>
    <t>ARMANDO MORAIS VENTURA*</t>
  </si>
  <si>
    <t>BENEDITO CORREA*</t>
  </si>
  <si>
    <t>JORGE TIMENETSKY*</t>
  </si>
  <si>
    <t>MARCIA PINTO ALVES MAYER*</t>
  </si>
  <si>
    <t>PAOLO MARINHO DE ANDRADE ZANOTTO*</t>
  </si>
  <si>
    <t>ROXANE MARIA FONTES PIAZZA*</t>
  </si>
  <si>
    <t>ETHEL BAYER SANTOS*</t>
  </si>
  <si>
    <t>Média</t>
  </si>
  <si>
    <t>Mediana</t>
  </si>
  <si>
    <t>Mínima</t>
  </si>
  <si>
    <t>Máxima</t>
  </si>
  <si>
    <t>Fator h (Google Scholar)</t>
  </si>
  <si>
    <t>Fator h (Scopus)</t>
  </si>
  <si>
    <t>Fator h (Research ID)</t>
  </si>
  <si>
    <t>3,24~</t>
  </si>
  <si>
    <t>~ média excluindo os orientadores que não estão credenciados em 31/12/2024 = 4,0</t>
  </si>
  <si>
    <t>OS dados de fator h e citações foram coletados em fev/2025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</si>
</sst>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sz val="10"/>
      <color rgb="FF000000"/>
      <name val="Helvetica Neue"/>
      <family val="2"/>
    </font>
    <font>
      <b/>
      <sz val="12"/>
      <color theme="1"/>
      <name val="Calibri (Corpo)"/>
    </font>
    <font>
      <sz val="10"/>
      <color theme="1"/>
      <name val="Arial"/>
      <family val="2"/>
    </font>
    <font>
      <sz val="10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/>
    <xf numFmtId="0" fontId="7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2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</cellXfs>
  <cellStyles count="1">
    <cellStyle name="Normal" xfId="0" builtinId="0"/>
  </cellStyles>
  <dxfs count="24"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DA9512-B92D-E94A-B6B9-65D043FA437A}" name="Tabela2" displayName="Tabela2" ref="A3:V50" totalsRowShown="0" headerRowDxfId="23" dataDxfId="22">
  <autoFilter ref="A3:V50" xr:uid="{72DA9512-B92D-E94A-B6B9-65D043FA437A}"/>
  <tableColumns count="22">
    <tableColumn id="1" xr3:uid="{7E4CF5E7-0C8F-7C43-B9EF-111100372426}" name="Orientadores" dataDxfId="21"/>
    <tableColumn id="26" xr3:uid="{4A44F94C-FA34-584A-AA97-5648C335224C}" name="Ano da titulação doutorado" dataDxfId="20"/>
    <tableColumn id="19" xr3:uid="{A6942F28-21A4-8A4C-9F34-240186BB4402}" name="Vínculo" dataDxfId="19"/>
    <tableColumn id="14" xr3:uid="{334F09E0-2A38-D843-B71E-B99F9C37002B}" name="Cargo" dataDxfId="18"/>
    <tableColumn id="2" xr3:uid="{44C69375-A1AB-1E41-9503-02731A7438E1}" name="Bolsa de produtividade CNPQ" dataDxfId="17"/>
    <tableColumn id="18" xr3:uid="{7EB981E5-CC82-B94F-AA8B-27DBB355D65E}" name="Número de Matriculados em 31.12.24" dataDxfId="16"/>
    <tableColumn id="17" xr3:uid="{E81E4588-5E62-104A-87C8-B0EE92091E2B}" name="Dissertação defendida" dataDxfId="15"/>
    <tableColumn id="16" xr3:uid="{4820411F-8E13-BD42-8235-8EC530598DC7}" name="Tese Defendida" dataDxfId="14"/>
    <tableColumn id="3" xr3:uid="{AEBBA69F-29BE-6642-827B-2E176B861BCE}" name="Publicação 2021" dataDxfId="13"/>
    <tableColumn id="4" xr3:uid="{B44D057A-C308-6840-B6C0-B89466283FB7}" name="Publicação 2022" dataDxfId="12"/>
    <tableColumn id="5" xr3:uid="{2CC34876-0422-CE48-BC66-D9E0B7050EFE}" name="Publicação 2023" dataDxfId="11"/>
    <tableColumn id="6" xr3:uid="{B2B63381-8C6C-E94B-9893-5CDA88CE3ADE}" name="Publicação 2024" dataDxfId="10"/>
    <tableColumn id="25" xr3:uid="{6A43C0EE-3A5F-0E42-A421-7A5EE166CB76}" name="Total" dataDxfId="9">
      <calculatedColumnFormula>SUM(Tabela2[[#This Row],[Publicação 2021]:[Publicação 2024]])</calculatedColumnFormula>
    </tableColumn>
    <tableColumn id="15" xr3:uid="{E08F69FC-BB7B-984E-92FC-15C3FFE8ABC7}" name="Média por ano" dataDxfId="8">
      <calculatedColumnFormula>Tabela2[[#This Row],[Total]]/4</calculatedColumnFormula>
    </tableColumn>
    <tableColumn id="7" xr3:uid="{DFE0BFB8-5AB9-BF42-84DD-5C58FF106BB4}" name="Fator h (Research ID)" dataDxfId="7"/>
    <tableColumn id="8" xr3:uid="{69F73A48-4EC3-284A-BB2A-2E8730B0EA53}" name="Citações (Research ID)" dataDxfId="6"/>
    <tableColumn id="9" xr3:uid="{C9F881FB-64BB-6940-8875-02EE9191184F}" name="Fator h (Google Scholar)" dataDxfId="5"/>
    <tableColumn id="10" xr3:uid="{277EEED7-EF23-7A40-905A-470336D83973}" name="Citações (Google Scholar)" dataDxfId="4"/>
    <tableColumn id="20" xr3:uid="{87F2B4A6-F0C6-0948-96B3-8DE7F589D49A}" name="Fator h (Scopus)" dataDxfId="3"/>
    <tableColumn id="21" xr3:uid="{C54CDBA5-6B8A-6C4A-966C-BA2A69FC45EA}" name="Citações (Scopus)" dataDxfId="2"/>
    <tableColumn id="22" xr3:uid="{A1CA9094-A046-0D43-A763-2B54A0DE2A72}" name="Colaboração internacional %)" dataDxfId="1"/>
    <tableColumn id="23" xr3:uid="{47B273C5-0821-A14A-80E6-BE999C4CA04F}" name="OD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4A165-9E2B-C146-A42D-2E0625F98D97}">
  <dimension ref="A1:V51"/>
  <sheetViews>
    <sheetView tabSelected="1" zoomScale="130" zoomScaleNormal="130" workbookViewId="0">
      <pane xSplit="1" topLeftCell="B1" activePane="topRight" state="frozen"/>
      <selection pane="topRight" activeCell="F6" sqref="F6"/>
    </sheetView>
  </sheetViews>
  <sheetFormatPr defaultColWidth="11" defaultRowHeight="15.75"/>
  <cols>
    <col min="1" max="1" width="31.5" style="1" customWidth="1"/>
    <col min="2" max="2" width="12" style="1" customWidth="1"/>
    <col min="3" max="3" width="8.375" style="1" customWidth="1"/>
    <col min="4" max="5" width="10.875" style="1"/>
    <col min="6" max="7" width="11.625" style="1" customWidth="1"/>
    <col min="8" max="8" width="10.125" style="1" customWidth="1"/>
    <col min="9" max="9" width="8" style="1" customWidth="1"/>
    <col min="10" max="10" width="8.125" style="1" customWidth="1"/>
    <col min="11" max="11" width="8" style="1" customWidth="1"/>
    <col min="12" max="14" width="8.375" style="1" customWidth="1"/>
    <col min="15" max="16" width="9.875" style="1" customWidth="1"/>
    <col min="17" max="18" width="11" style="1" customWidth="1"/>
    <col min="22" max="22" width="14.375" customWidth="1"/>
  </cols>
  <sheetData>
    <row r="1" spans="1:22" ht="27" customHeight="1">
      <c r="A1" s="7" t="s">
        <v>78</v>
      </c>
    </row>
    <row r="2" spans="1:22" ht="24.95" customHeight="1">
      <c r="B2" s="4" t="s">
        <v>77</v>
      </c>
      <c r="D2" s="1" t="s">
        <v>79</v>
      </c>
      <c r="E2" s="2"/>
      <c r="F2" s="2"/>
      <c r="G2" s="16"/>
      <c r="H2" s="1" t="s">
        <v>98</v>
      </c>
      <c r="I2" s="2"/>
      <c r="J2" s="2"/>
      <c r="K2" s="2"/>
      <c r="L2" s="2"/>
      <c r="M2" s="2"/>
      <c r="N2" s="2"/>
      <c r="O2" s="2"/>
      <c r="P2" s="2"/>
      <c r="Q2" s="2"/>
      <c r="R2" s="16"/>
    </row>
    <row r="3" spans="1:22" ht="39">
      <c r="A3" s="3" t="s">
        <v>0</v>
      </c>
      <c r="B3" s="2" t="s">
        <v>1</v>
      </c>
      <c r="C3" s="3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95</v>
      </c>
      <c r="P3" s="2" t="s">
        <v>14</v>
      </c>
      <c r="Q3" s="2" t="s">
        <v>93</v>
      </c>
      <c r="R3" s="16" t="s">
        <v>15</v>
      </c>
      <c r="S3" s="2" t="s">
        <v>94</v>
      </c>
      <c r="T3" s="2" t="s">
        <v>16</v>
      </c>
      <c r="U3" s="2" t="s">
        <v>17</v>
      </c>
      <c r="V3" s="2" t="s">
        <v>18</v>
      </c>
    </row>
    <row r="4" spans="1:22">
      <c r="A4" s="13" t="s">
        <v>19</v>
      </c>
      <c r="B4" s="13"/>
      <c r="C4" s="13"/>
      <c r="D4" s="13"/>
      <c r="E4" s="12"/>
      <c r="F4" s="12"/>
      <c r="G4" s="12"/>
      <c r="H4" s="12"/>
      <c r="I4" s="11"/>
      <c r="J4" s="11"/>
      <c r="K4" s="11"/>
      <c r="L4" s="11"/>
      <c r="M4" s="11"/>
      <c r="N4" s="11"/>
      <c r="O4" s="11"/>
      <c r="P4" s="11"/>
      <c r="Q4" s="12"/>
      <c r="R4" s="12"/>
      <c r="S4" s="12"/>
      <c r="T4" s="12"/>
      <c r="U4" s="12"/>
      <c r="V4" s="12"/>
    </row>
    <row r="5" spans="1:22">
      <c r="A5" s="4" t="s">
        <v>20</v>
      </c>
      <c r="B5" s="4">
        <v>2008</v>
      </c>
      <c r="C5" s="4" t="s">
        <v>21</v>
      </c>
      <c r="D5" s="4" t="s">
        <v>22</v>
      </c>
      <c r="F5" s="1">
        <v>0</v>
      </c>
      <c r="G5" s="1">
        <v>1</v>
      </c>
      <c r="H5" s="1">
        <v>0</v>
      </c>
      <c r="I5" s="1" t="s">
        <v>23</v>
      </c>
      <c r="J5" s="1" t="s">
        <v>23</v>
      </c>
      <c r="K5" s="1">
        <v>3</v>
      </c>
      <c r="L5" s="1">
        <v>2</v>
      </c>
      <c r="M5" s="1">
        <f>SUM(Tabela2[[#This Row],[Publicação 2021]:[Publicação 2024]])</f>
        <v>5</v>
      </c>
      <c r="N5" s="1">
        <v>2.5</v>
      </c>
      <c r="O5" s="1">
        <v>16</v>
      </c>
      <c r="P5" s="1">
        <v>660</v>
      </c>
      <c r="Q5" s="3">
        <v>16</v>
      </c>
      <c r="R5" s="15">
        <v>631</v>
      </c>
      <c r="S5" s="1">
        <v>4</v>
      </c>
      <c r="T5" s="1">
        <v>36</v>
      </c>
      <c r="U5" s="1">
        <v>100</v>
      </c>
      <c r="V5" s="1">
        <v>3</v>
      </c>
    </row>
    <row r="6" spans="1:22">
      <c r="A6" s="4" t="s">
        <v>24</v>
      </c>
      <c r="B6" s="4">
        <v>2013</v>
      </c>
      <c r="C6" s="4" t="s">
        <v>25</v>
      </c>
      <c r="D6" s="4" t="s">
        <v>26</v>
      </c>
      <c r="E6" s="1">
        <v>2</v>
      </c>
      <c r="F6" s="5">
        <v>2</v>
      </c>
      <c r="G6" s="1">
        <v>3</v>
      </c>
      <c r="H6" s="1">
        <v>1</v>
      </c>
      <c r="I6" s="1">
        <v>4</v>
      </c>
      <c r="J6" s="1">
        <v>7</v>
      </c>
      <c r="K6" s="1">
        <v>5</v>
      </c>
      <c r="L6" s="1">
        <v>6</v>
      </c>
      <c r="M6" s="1">
        <f>SUM(Tabela2[[#This Row],[Publicação 2021]:[Publicação 2024]])</f>
        <v>22</v>
      </c>
      <c r="N6" s="1">
        <f>Tabela2[[#This Row],[Total]]/4</f>
        <v>5.5</v>
      </c>
      <c r="O6" s="1">
        <v>20</v>
      </c>
      <c r="P6" s="1">
        <v>1225</v>
      </c>
      <c r="Q6" s="1">
        <v>28</v>
      </c>
      <c r="R6" s="15">
        <v>2488</v>
      </c>
      <c r="S6" s="1">
        <v>21</v>
      </c>
      <c r="T6" s="1">
        <v>1299</v>
      </c>
      <c r="U6" s="1">
        <v>64</v>
      </c>
      <c r="V6" s="1" t="s">
        <v>27</v>
      </c>
    </row>
    <row r="7" spans="1:22">
      <c r="A7" s="4" t="s">
        <v>28</v>
      </c>
      <c r="B7" s="4">
        <v>1999</v>
      </c>
      <c r="C7" s="4" t="s">
        <v>25</v>
      </c>
      <c r="D7" s="4" t="s">
        <v>26</v>
      </c>
      <c r="E7" s="1">
        <v>2</v>
      </c>
      <c r="F7" s="5">
        <v>7</v>
      </c>
      <c r="G7" s="1">
        <v>1</v>
      </c>
      <c r="H7" s="1">
        <v>2</v>
      </c>
      <c r="I7" s="1">
        <v>3</v>
      </c>
      <c r="J7" s="1">
        <v>1</v>
      </c>
      <c r="K7" s="1">
        <v>3</v>
      </c>
      <c r="L7" s="1">
        <v>0</v>
      </c>
      <c r="M7" s="1">
        <f>SUM(Tabela2[[#This Row],[Publicação 2021]:[Publicação 2024]])</f>
        <v>7</v>
      </c>
      <c r="N7" s="1">
        <f>Tabela2[[#This Row],[Total]]/4</f>
        <v>1.75</v>
      </c>
      <c r="O7" s="1">
        <v>14</v>
      </c>
      <c r="P7" s="1">
        <v>558</v>
      </c>
      <c r="Q7" s="1">
        <v>19</v>
      </c>
      <c r="R7" s="15">
        <v>864</v>
      </c>
      <c r="S7" s="1">
        <v>14</v>
      </c>
      <c r="T7" s="1">
        <v>592</v>
      </c>
      <c r="U7" s="1">
        <v>42</v>
      </c>
      <c r="V7" s="1">
        <v>3</v>
      </c>
    </row>
    <row r="8" spans="1:22">
      <c r="A8" s="4" t="s">
        <v>29</v>
      </c>
      <c r="B8" s="4">
        <v>1998</v>
      </c>
      <c r="C8" s="4" t="s">
        <v>21</v>
      </c>
      <c r="D8" s="6" t="s">
        <v>30</v>
      </c>
      <c r="E8" s="1" t="s">
        <v>31</v>
      </c>
      <c r="F8" s="5">
        <v>1</v>
      </c>
      <c r="G8" s="1">
        <v>0</v>
      </c>
      <c r="H8" s="1">
        <v>2</v>
      </c>
      <c r="I8" s="1">
        <v>2</v>
      </c>
      <c r="J8" s="1">
        <v>5</v>
      </c>
      <c r="K8" s="1">
        <v>4</v>
      </c>
      <c r="L8" s="1">
        <v>4</v>
      </c>
      <c r="M8" s="1">
        <f>SUM(Tabela2[[#This Row],[Publicação 2021]:[Publicação 2024]])</f>
        <v>15</v>
      </c>
      <c r="N8" s="1">
        <f>Tabela2[[#This Row],[Total]]/4</f>
        <v>3.75</v>
      </c>
      <c r="O8" s="1">
        <v>26</v>
      </c>
      <c r="P8" s="1">
        <v>1962</v>
      </c>
      <c r="Q8" s="1">
        <v>34</v>
      </c>
      <c r="R8" s="15">
        <v>3361</v>
      </c>
      <c r="S8" s="1">
        <v>25</v>
      </c>
      <c r="T8" s="1">
        <v>1984</v>
      </c>
      <c r="U8" s="1">
        <v>33</v>
      </c>
      <c r="V8" s="1">
        <v>3</v>
      </c>
    </row>
    <row r="9" spans="1:22">
      <c r="A9" s="4" t="s">
        <v>82</v>
      </c>
      <c r="B9" s="4">
        <v>1987</v>
      </c>
      <c r="C9" s="4" t="s">
        <v>25</v>
      </c>
      <c r="D9" s="4" t="s">
        <v>26</v>
      </c>
      <c r="F9" s="5">
        <v>0</v>
      </c>
      <c r="G9" s="1">
        <v>0</v>
      </c>
      <c r="H9" s="1">
        <v>3</v>
      </c>
      <c r="I9" s="1">
        <v>3</v>
      </c>
      <c r="J9" s="1">
        <v>1</v>
      </c>
      <c r="K9" s="1">
        <v>1</v>
      </c>
      <c r="L9" s="1">
        <v>0</v>
      </c>
      <c r="M9" s="1">
        <f>SUM(Tabela2[[#This Row],[Publicação 2021]:[Publicação 2024]])</f>
        <v>5</v>
      </c>
      <c r="N9" s="1">
        <f>Tabela2[[#This Row],[Total]]/4</f>
        <v>1.25</v>
      </c>
      <c r="O9" s="1">
        <v>9</v>
      </c>
      <c r="P9" s="1">
        <v>271</v>
      </c>
      <c r="Q9" s="1">
        <v>16</v>
      </c>
      <c r="R9" s="15">
        <v>2002</v>
      </c>
      <c r="S9" s="1">
        <v>12</v>
      </c>
      <c r="T9" s="1">
        <v>488</v>
      </c>
      <c r="U9" s="1">
        <v>44</v>
      </c>
      <c r="V9" s="1">
        <v>3</v>
      </c>
    </row>
    <row r="10" spans="1:22">
      <c r="A10" s="4" t="s">
        <v>83</v>
      </c>
      <c r="B10" s="4">
        <v>1988</v>
      </c>
      <c r="C10" s="4" t="s">
        <v>25</v>
      </c>
      <c r="D10" s="4" t="s">
        <v>32</v>
      </c>
      <c r="F10" s="5">
        <v>0</v>
      </c>
      <c r="G10" s="1">
        <v>0</v>
      </c>
      <c r="H10" s="1">
        <v>0</v>
      </c>
      <c r="I10" s="1">
        <v>5</v>
      </c>
      <c r="J10" s="1">
        <v>5</v>
      </c>
      <c r="K10" s="1">
        <v>2</v>
      </c>
      <c r="L10" s="1" t="s">
        <v>23</v>
      </c>
      <c r="M10" s="1">
        <f>SUM(Tabela2[[#This Row],[Publicação 2021]:[Publicação 2024]])</f>
        <v>12</v>
      </c>
      <c r="N10" s="1">
        <v>4</v>
      </c>
      <c r="O10" s="1">
        <v>35</v>
      </c>
      <c r="P10" s="1">
        <v>3222</v>
      </c>
      <c r="Q10" s="1">
        <v>50</v>
      </c>
      <c r="R10" s="17">
        <v>7973</v>
      </c>
      <c r="S10" s="1"/>
      <c r="T10" s="1"/>
      <c r="U10" s="1"/>
      <c r="V10" s="1">
        <v>3</v>
      </c>
    </row>
    <row r="11" spans="1:22">
      <c r="A11" s="4" t="s">
        <v>33</v>
      </c>
      <c r="B11" s="4">
        <v>1997</v>
      </c>
      <c r="C11" s="4" t="s">
        <v>25</v>
      </c>
      <c r="D11" s="4" t="s">
        <v>34</v>
      </c>
      <c r="E11" s="1">
        <v>2</v>
      </c>
      <c r="F11" s="5">
        <v>4</v>
      </c>
      <c r="G11" s="1">
        <v>6</v>
      </c>
      <c r="H11" s="1">
        <v>0</v>
      </c>
      <c r="I11" s="1">
        <v>2</v>
      </c>
      <c r="J11" s="1">
        <v>2</v>
      </c>
      <c r="K11" s="1">
        <v>4</v>
      </c>
      <c r="L11" s="1">
        <v>2</v>
      </c>
      <c r="M11" s="1">
        <f>SUM(Tabela2[[#This Row],[Publicação 2021]:[Publicação 2024]])</f>
        <v>10</v>
      </c>
      <c r="N11" s="1">
        <f>Tabela2[[#This Row],[Total]]/4</f>
        <v>2.5</v>
      </c>
      <c r="O11" s="1">
        <v>20</v>
      </c>
      <c r="P11" s="1">
        <v>1152</v>
      </c>
      <c r="Q11" s="1">
        <v>25</v>
      </c>
      <c r="R11" s="15">
        <v>1755</v>
      </c>
      <c r="S11" s="1">
        <v>20</v>
      </c>
      <c r="T11" s="1">
        <v>1129</v>
      </c>
      <c r="U11" s="1">
        <v>20</v>
      </c>
      <c r="V11" s="1">
        <v>3</v>
      </c>
    </row>
    <row r="12" spans="1:22">
      <c r="A12" s="4" t="s">
        <v>35</v>
      </c>
      <c r="B12" s="4">
        <v>1982</v>
      </c>
      <c r="C12" s="4" t="s">
        <v>25</v>
      </c>
      <c r="D12" s="4" t="s">
        <v>32</v>
      </c>
      <c r="E12" s="1" t="s">
        <v>36</v>
      </c>
      <c r="F12" s="5">
        <v>0</v>
      </c>
      <c r="G12" s="1">
        <v>1</v>
      </c>
      <c r="H12" s="1">
        <v>4</v>
      </c>
      <c r="I12" s="1">
        <v>7</v>
      </c>
      <c r="J12" s="1">
        <v>8</v>
      </c>
      <c r="K12" s="1">
        <v>6</v>
      </c>
      <c r="L12" s="1">
        <v>9</v>
      </c>
      <c r="M12" s="1">
        <f>SUM(Tabela2[[#This Row],[Publicação 2021]:[Publicação 2024]])</f>
        <v>30</v>
      </c>
      <c r="N12" s="1">
        <f>Tabela2[[#This Row],[Total]]/4</f>
        <v>7.5</v>
      </c>
      <c r="O12" s="1">
        <v>48</v>
      </c>
      <c r="P12" s="1">
        <v>10778</v>
      </c>
      <c r="Q12" s="1">
        <v>61</v>
      </c>
      <c r="R12" s="15">
        <v>18773</v>
      </c>
      <c r="S12" s="1">
        <v>49</v>
      </c>
      <c r="T12" s="1">
        <v>11522</v>
      </c>
      <c r="U12" s="1">
        <v>55</v>
      </c>
      <c r="V12" s="1">
        <v>3</v>
      </c>
    </row>
    <row r="13" spans="1:22">
      <c r="A13" s="4" t="s">
        <v>37</v>
      </c>
      <c r="B13" s="4">
        <v>1998</v>
      </c>
      <c r="C13" s="4" t="s">
        <v>25</v>
      </c>
      <c r="D13" s="4" t="s">
        <v>32</v>
      </c>
      <c r="E13" s="1" t="s">
        <v>38</v>
      </c>
      <c r="F13" s="5">
        <v>5</v>
      </c>
      <c r="G13" s="1">
        <v>1</v>
      </c>
      <c r="H13" s="1">
        <v>2</v>
      </c>
      <c r="I13" s="1">
        <v>8</v>
      </c>
      <c r="J13" s="1">
        <v>7</v>
      </c>
      <c r="K13" s="1">
        <v>5</v>
      </c>
      <c r="L13" s="1">
        <v>8</v>
      </c>
      <c r="M13" s="1">
        <f>SUM(Tabela2[[#This Row],[Publicação 2021]:[Publicação 2024]])</f>
        <v>28</v>
      </c>
      <c r="N13" s="1">
        <f>Tabela2[[#This Row],[Total]]/4</f>
        <v>7</v>
      </c>
      <c r="O13" s="1">
        <v>33</v>
      </c>
      <c r="P13" s="1">
        <v>3353</v>
      </c>
      <c r="Q13" s="1">
        <v>43</v>
      </c>
      <c r="R13" s="15">
        <v>5870</v>
      </c>
      <c r="S13" s="1">
        <v>37</v>
      </c>
      <c r="T13" s="1">
        <v>3843</v>
      </c>
      <c r="U13" s="1">
        <v>59</v>
      </c>
      <c r="V13" s="1">
        <v>3</v>
      </c>
    </row>
    <row r="14" spans="1:22">
      <c r="A14" s="4" t="s">
        <v>39</v>
      </c>
      <c r="B14" s="4">
        <v>2010</v>
      </c>
      <c r="C14" s="4" t="s">
        <v>25</v>
      </c>
      <c r="D14" s="4" t="s">
        <v>26</v>
      </c>
      <c r="E14" s="1">
        <v>2</v>
      </c>
      <c r="F14" s="5">
        <v>8</v>
      </c>
      <c r="G14" s="1">
        <v>2</v>
      </c>
      <c r="H14" s="1">
        <v>1</v>
      </c>
      <c r="I14" s="1">
        <v>7</v>
      </c>
      <c r="J14" s="1">
        <v>8</v>
      </c>
      <c r="K14" s="1">
        <v>7</v>
      </c>
      <c r="L14" s="1">
        <v>4</v>
      </c>
      <c r="M14" s="1">
        <f>SUM(Tabela2[[#This Row],[Publicação 2021]:[Publicação 2024]])</f>
        <v>26</v>
      </c>
      <c r="N14" s="1">
        <f>Tabela2[[#This Row],[Total]]/4</f>
        <v>6.5</v>
      </c>
      <c r="O14" s="1">
        <v>17</v>
      </c>
      <c r="P14" s="1">
        <v>1030</v>
      </c>
      <c r="Q14" s="1">
        <v>21</v>
      </c>
      <c r="R14" s="15">
        <v>1689</v>
      </c>
      <c r="S14" s="1">
        <v>16</v>
      </c>
      <c r="T14" s="1">
        <v>1019</v>
      </c>
      <c r="U14" s="1">
        <v>39</v>
      </c>
      <c r="V14" s="1">
        <v>3</v>
      </c>
    </row>
    <row r="15" spans="1:22">
      <c r="A15" s="4" t="s">
        <v>40</v>
      </c>
      <c r="B15" s="4">
        <v>1989</v>
      </c>
      <c r="C15" s="4" t="s">
        <v>25</v>
      </c>
      <c r="D15" s="4" t="s">
        <v>32</v>
      </c>
      <c r="F15" s="5">
        <v>4</v>
      </c>
      <c r="G15" s="1">
        <v>3</v>
      </c>
      <c r="H15" s="1">
        <v>2</v>
      </c>
      <c r="I15" s="1">
        <v>26</v>
      </c>
      <c r="J15" s="1">
        <v>19</v>
      </c>
      <c r="K15" s="1">
        <v>25</v>
      </c>
      <c r="L15" s="1">
        <v>13</v>
      </c>
      <c r="M15" s="1">
        <f>SUM(Tabela2[[#This Row],[Publicação 2021]:[Publicação 2024]])</f>
        <v>83</v>
      </c>
      <c r="N15" s="1">
        <f>Tabela2[[#This Row],[Total]]/4</f>
        <v>20.75</v>
      </c>
      <c r="O15" s="1">
        <v>34</v>
      </c>
      <c r="P15" s="1">
        <v>4398</v>
      </c>
      <c r="Q15" s="1">
        <v>52</v>
      </c>
      <c r="R15" s="15">
        <v>8930</v>
      </c>
      <c r="S15" s="1">
        <v>39</v>
      </c>
      <c r="T15" s="1">
        <v>5098</v>
      </c>
      <c r="U15" s="1">
        <v>41</v>
      </c>
      <c r="V15" s="1">
        <v>3</v>
      </c>
    </row>
    <row r="16" spans="1:22">
      <c r="A16" s="4" t="s">
        <v>41</v>
      </c>
      <c r="B16" s="4">
        <v>2002</v>
      </c>
      <c r="C16" s="4" t="s">
        <v>25</v>
      </c>
      <c r="D16" s="4" t="s">
        <v>34</v>
      </c>
      <c r="F16" s="5">
        <v>4</v>
      </c>
      <c r="G16" s="1">
        <v>0</v>
      </c>
      <c r="H16" s="1">
        <v>1</v>
      </c>
      <c r="I16" s="1">
        <v>5</v>
      </c>
      <c r="J16" s="1">
        <v>2</v>
      </c>
      <c r="K16" s="1">
        <v>1</v>
      </c>
      <c r="L16" s="1">
        <v>1</v>
      </c>
      <c r="M16" s="1">
        <f>SUM(Tabela2[[#This Row],[Publicação 2021]:[Publicação 2024]])</f>
        <v>9</v>
      </c>
      <c r="N16" s="1">
        <f>Tabela2[[#This Row],[Total]]/4</f>
        <v>2.25</v>
      </c>
      <c r="O16" s="1">
        <v>24</v>
      </c>
      <c r="P16" s="1">
        <v>1409</v>
      </c>
      <c r="Q16" s="1">
        <v>28</v>
      </c>
      <c r="R16" s="15">
        <v>2354</v>
      </c>
      <c r="S16" s="1">
        <v>25</v>
      </c>
      <c r="T16" s="1">
        <v>1541</v>
      </c>
      <c r="U16" s="1">
        <v>50</v>
      </c>
      <c r="V16" s="1">
        <v>3</v>
      </c>
    </row>
    <row r="17" spans="1:22">
      <c r="A17" s="4" t="s">
        <v>42</v>
      </c>
      <c r="B17" s="4">
        <v>1988</v>
      </c>
      <c r="C17" s="4" t="s">
        <v>25</v>
      </c>
      <c r="D17" s="4" t="s">
        <v>34</v>
      </c>
      <c r="F17" s="5">
        <v>3</v>
      </c>
      <c r="G17" s="1">
        <v>4</v>
      </c>
      <c r="H17" s="1">
        <v>0</v>
      </c>
      <c r="I17" s="1">
        <v>2</v>
      </c>
      <c r="J17" s="1">
        <v>2</v>
      </c>
      <c r="K17" s="1">
        <v>0</v>
      </c>
      <c r="L17" s="1">
        <v>4</v>
      </c>
      <c r="M17" s="1">
        <f>SUM(Tabela2[[#This Row],[Publicação 2021]:[Publicação 2024]])</f>
        <v>8</v>
      </c>
      <c r="N17" s="1">
        <f>Tabela2[[#This Row],[Total]]/4</f>
        <v>2</v>
      </c>
      <c r="O17" s="1">
        <v>1</v>
      </c>
      <c r="P17" s="1">
        <v>30</v>
      </c>
      <c r="Q17" s="1">
        <v>23</v>
      </c>
      <c r="R17" s="15">
        <v>2656</v>
      </c>
      <c r="S17" s="1">
        <v>18</v>
      </c>
      <c r="T17" s="1">
        <v>874</v>
      </c>
      <c r="U17" s="1">
        <v>33</v>
      </c>
      <c r="V17" s="1" t="s">
        <v>43</v>
      </c>
    </row>
    <row r="18" spans="1:22">
      <c r="A18" s="4" t="s">
        <v>44</v>
      </c>
      <c r="B18" s="4">
        <v>2011</v>
      </c>
      <c r="C18" s="4" t="s">
        <v>25</v>
      </c>
      <c r="D18" s="4" t="s">
        <v>26</v>
      </c>
      <c r="F18" s="5">
        <v>2</v>
      </c>
      <c r="G18" s="1">
        <v>0</v>
      </c>
      <c r="H18" s="1">
        <v>0</v>
      </c>
      <c r="I18" s="1" t="s">
        <v>23</v>
      </c>
      <c r="J18" s="1" t="s">
        <v>23</v>
      </c>
      <c r="K18" s="1">
        <v>4</v>
      </c>
      <c r="L18" s="1">
        <v>4</v>
      </c>
      <c r="M18" s="1">
        <f>SUM(Tabela2[[#This Row],[Publicação 2021]:[Publicação 2024]])</f>
        <v>8</v>
      </c>
      <c r="N18" s="1">
        <v>4</v>
      </c>
      <c r="O18" s="1">
        <v>11</v>
      </c>
      <c r="P18" s="1">
        <v>311</v>
      </c>
      <c r="Q18" s="1">
        <v>19</v>
      </c>
      <c r="R18" s="15">
        <v>1217</v>
      </c>
      <c r="S18" s="1">
        <v>14</v>
      </c>
      <c r="T18" s="1">
        <v>573</v>
      </c>
      <c r="U18" s="1">
        <v>56</v>
      </c>
      <c r="V18" s="1" t="s">
        <v>45</v>
      </c>
    </row>
    <row r="19" spans="1:22">
      <c r="A19" s="4" t="s">
        <v>84</v>
      </c>
      <c r="B19" s="4">
        <v>1987</v>
      </c>
      <c r="C19" s="4" t="s">
        <v>25</v>
      </c>
      <c r="D19" s="4" t="s">
        <v>34</v>
      </c>
      <c r="F19" s="5">
        <v>0</v>
      </c>
      <c r="G19" s="1">
        <v>0</v>
      </c>
      <c r="H19" s="1">
        <v>2</v>
      </c>
      <c r="I19" s="1">
        <v>12</v>
      </c>
      <c r="J19" s="1">
        <v>8</v>
      </c>
      <c r="K19" s="1">
        <v>1</v>
      </c>
      <c r="L19" s="1" t="s">
        <v>23</v>
      </c>
      <c r="M19" s="1">
        <f>SUM(Tabela2[[#This Row],[Publicação 2021]:[Publicação 2024]])</f>
        <v>21</v>
      </c>
      <c r="N19" s="1">
        <v>7</v>
      </c>
      <c r="O19" s="1">
        <v>1</v>
      </c>
      <c r="P19" s="1">
        <v>27</v>
      </c>
      <c r="Q19" s="1">
        <v>28</v>
      </c>
      <c r="R19" s="15">
        <v>2850</v>
      </c>
      <c r="S19" s="1">
        <v>21</v>
      </c>
      <c r="T19" s="1">
        <v>1593</v>
      </c>
      <c r="U19" s="1">
        <v>30</v>
      </c>
      <c r="V19" s="1">
        <v>3.17</v>
      </c>
    </row>
    <row r="20" spans="1:22">
      <c r="A20" s="4" t="s">
        <v>46</v>
      </c>
      <c r="B20" s="4">
        <v>2000</v>
      </c>
      <c r="C20" s="4" t="s">
        <v>25</v>
      </c>
      <c r="D20" s="4" t="s">
        <v>26</v>
      </c>
      <c r="E20" s="1">
        <v>2</v>
      </c>
      <c r="F20" s="5">
        <v>1</v>
      </c>
      <c r="G20" s="1">
        <v>1</v>
      </c>
      <c r="H20" s="1">
        <v>0</v>
      </c>
      <c r="I20" s="1">
        <v>4</v>
      </c>
      <c r="J20" s="1">
        <v>5</v>
      </c>
      <c r="K20" s="1">
        <v>0</v>
      </c>
      <c r="L20" s="1">
        <v>4</v>
      </c>
      <c r="M20" s="1">
        <f>SUM(Tabela2[[#This Row],[Publicação 2021]:[Publicação 2024]])</f>
        <v>13</v>
      </c>
      <c r="N20" s="1">
        <f>Tabela2[[#This Row],[Total]]/4</f>
        <v>3.25</v>
      </c>
      <c r="O20" s="1">
        <v>22</v>
      </c>
      <c r="P20" s="1">
        <v>1397</v>
      </c>
      <c r="Q20" s="1">
        <v>29</v>
      </c>
      <c r="R20" s="15">
        <v>2482</v>
      </c>
      <c r="S20" s="1">
        <v>24</v>
      </c>
      <c r="T20" s="1">
        <v>1604</v>
      </c>
      <c r="U20" s="1">
        <v>37</v>
      </c>
      <c r="V20" s="1" t="s">
        <v>47</v>
      </c>
    </row>
    <row r="21" spans="1:22">
      <c r="A21" s="4" t="s">
        <v>48</v>
      </c>
      <c r="B21" s="4">
        <v>2010</v>
      </c>
      <c r="C21" s="4" t="s">
        <v>25</v>
      </c>
      <c r="D21" s="4" t="s">
        <v>34</v>
      </c>
      <c r="E21" s="1">
        <v>2</v>
      </c>
      <c r="F21" s="5">
        <v>7</v>
      </c>
      <c r="G21" s="1">
        <v>2</v>
      </c>
      <c r="H21" s="1">
        <v>2</v>
      </c>
      <c r="I21" s="1">
        <v>6</v>
      </c>
      <c r="J21" s="1">
        <v>5</v>
      </c>
      <c r="K21" s="1">
        <v>11</v>
      </c>
      <c r="L21" s="1">
        <v>11</v>
      </c>
      <c r="M21" s="1">
        <f>SUM(Tabela2[[#This Row],[Publicação 2021]:[Publicação 2024]])</f>
        <v>33</v>
      </c>
      <c r="N21" s="1">
        <f>Tabela2[[#This Row],[Total]]/4</f>
        <v>8.25</v>
      </c>
      <c r="O21" s="1">
        <v>20</v>
      </c>
      <c r="P21" s="1">
        <v>1181</v>
      </c>
      <c r="Q21" s="1">
        <v>30</v>
      </c>
      <c r="R21" s="15">
        <v>2589</v>
      </c>
      <c r="S21" s="1">
        <v>26</v>
      </c>
      <c r="T21" s="1">
        <v>1743</v>
      </c>
      <c r="U21" s="1">
        <v>29</v>
      </c>
      <c r="V21" s="1">
        <v>3</v>
      </c>
    </row>
    <row r="22" spans="1:22">
      <c r="A22" s="4" t="s">
        <v>49</v>
      </c>
      <c r="B22" s="4">
        <v>1985</v>
      </c>
      <c r="C22" s="4" t="s">
        <v>25</v>
      </c>
      <c r="D22" s="4" t="s">
        <v>32</v>
      </c>
      <c r="E22" s="1" t="s">
        <v>36</v>
      </c>
      <c r="F22" s="5">
        <v>0</v>
      </c>
      <c r="G22" s="1">
        <v>1</v>
      </c>
      <c r="H22" s="1">
        <v>5</v>
      </c>
      <c r="I22" s="1">
        <v>10</v>
      </c>
      <c r="J22" s="1">
        <v>9</v>
      </c>
      <c r="K22" s="1">
        <v>14</v>
      </c>
      <c r="L22" s="1">
        <v>5</v>
      </c>
      <c r="M22" s="1">
        <f>SUM(Tabela2[[#This Row],[Publicação 2021]:[Publicação 2024]])</f>
        <v>38</v>
      </c>
      <c r="N22" s="1">
        <f>Tabela2[[#This Row],[Total]]/4</f>
        <v>9.5</v>
      </c>
      <c r="O22" s="1">
        <v>32</v>
      </c>
      <c r="P22" s="1">
        <v>4703</v>
      </c>
      <c r="Q22" s="1">
        <v>45</v>
      </c>
      <c r="R22" s="15">
        <v>8354</v>
      </c>
      <c r="S22" s="1">
        <v>34</v>
      </c>
      <c r="T22" s="1">
        <v>5067</v>
      </c>
      <c r="U22" s="1">
        <v>38</v>
      </c>
      <c r="V22" s="1" t="s">
        <v>50</v>
      </c>
    </row>
    <row r="23" spans="1:22">
      <c r="A23" s="4" t="s">
        <v>51</v>
      </c>
      <c r="B23" s="4">
        <v>1998</v>
      </c>
      <c r="C23" s="4" t="s">
        <v>25</v>
      </c>
      <c r="D23" s="4" t="s">
        <v>26</v>
      </c>
      <c r="E23" s="1">
        <v>2</v>
      </c>
      <c r="F23" s="5">
        <v>5</v>
      </c>
      <c r="G23" s="1">
        <v>2</v>
      </c>
      <c r="H23" s="1">
        <v>0</v>
      </c>
      <c r="I23" s="1">
        <v>3</v>
      </c>
      <c r="J23" s="1">
        <v>4</v>
      </c>
      <c r="K23" s="1">
        <v>0</v>
      </c>
      <c r="L23" s="1">
        <v>3</v>
      </c>
      <c r="M23" s="1">
        <f>SUM(Tabela2[[#This Row],[Publicação 2021]:[Publicação 2024]])</f>
        <v>10</v>
      </c>
      <c r="N23" s="1">
        <f>Tabela2[[#This Row],[Total]]/4</f>
        <v>2.5</v>
      </c>
      <c r="O23" s="1">
        <v>16</v>
      </c>
      <c r="P23" s="1">
        <v>970</v>
      </c>
      <c r="Q23" s="1">
        <v>25</v>
      </c>
      <c r="R23" s="15">
        <v>2343</v>
      </c>
      <c r="S23" s="1">
        <v>21</v>
      </c>
      <c r="T23" s="1">
        <v>1571</v>
      </c>
      <c r="U23" s="1">
        <v>48</v>
      </c>
      <c r="V23" s="1" t="s">
        <v>52</v>
      </c>
    </row>
    <row r="24" spans="1:22">
      <c r="A24" s="4" t="s">
        <v>85</v>
      </c>
      <c r="B24" s="4">
        <v>1996</v>
      </c>
      <c r="C24" s="4" t="s">
        <v>25</v>
      </c>
      <c r="D24" s="4" t="s">
        <v>34</v>
      </c>
      <c r="F24" s="5">
        <v>0</v>
      </c>
      <c r="G24" s="1">
        <v>0</v>
      </c>
      <c r="H24" s="1">
        <v>0</v>
      </c>
      <c r="I24" s="1">
        <v>9</v>
      </c>
      <c r="J24" s="1">
        <v>6</v>
      </c>
      <c r="K24" s="1">
        <v>5</v>
      </c>
      <c r="L24" s="1" t="s">
        <v>23</v>
      </c>
      <c r="M24" s="1">
        <f>SUM(Tabela2[[#This Row],[Publicação 2021]:[Publicação 2024]])</f>
        <v>20</v>
      </c>
      <c r="N24" s="1">
        <v>6.7</v>
      </c>
      <c r="O24" s="1">
        <v>36</v>
      </c>
      <c r="P24" s="1">
        <v>3740</v>
      </c>
      <c r="Q24" s="1">
        <v>52</v>
      </c>
      <c r="R24" s="15">
        <v>8148</v>
      </c>
      <c r="S24" s="1">
        <v>40</v>
      </c>
      <c r="T24" s="1">
        <v>4442</v>
      </c>
      <c r="U24" s="1">
        <v>27</v>
      </c>
      <c r="V24" s="1">
        <v>3</v>
      </c>
    </row>
    <row r="25" spans="1:22">
      <c r="A25" s="4" t="s">
        <v>53</v>
      </c>
      <c r="B25" s="4">
        <v>2007</v>
      </c>
      <c r="C25" s="4" t="s">
        <v>25</v>
      </c>
      <c r="D25" s="4" t="s">
        <v>34</v>
      </c>
      <c r="E25" s="1">
        <v>2</v>
      </c>
      <c r="F25" s="5">
        <v>8</v>
      </c>
      <c r="G25" s="1">
        <v>0</v>
      </c>
      <c r="H25" s="1">
        <v>1</v>
      </c>
      <c r="I25" s="1">
        <v>1</v>
      </c>
      <c r="J25" s="1">
        <v>2</v>
      </c>
      <c r="K25" s="1">
        <v>6</v>
      </c>
      <c r="L25" s="1">
        <v>5</v>
      </c>
      <c r="M25" s="1">
        <f>SUM(Tabela2[[#This Row],[Publicação 2021]:[Publicação 2024]])</f>
        <v>14</v>
      </c>
      <c r="N25" s="1">
        <f>Tabela2[[#This Row],[Total]]/4</f>
        <v>3.5</v>
      </c>
      <c r="O25" s="1">
        <v>18</v>
      </c>
      <c r="P25" s="1">
        <v>889</v>
      </c>
      <c r="Q25" s="1">
        <v>19</v>
      </c>
      <c r="R25" s="15">
        <v>1179</v>
      </c>
      <c r="S25" s="1">
        <v>17</v>
      </c>
      <c r="T25" s="1">
        <v>933</v>
      </c>
      <c r="U25" s="1">
        <v>87</v>
      </c>
      <c r="V25" s="1">
        <v>3</v>
      </c>
    </row>
    <row r="26" spans="1:22">
      <c r="A26" s="4" t="s">
        <v>54</v>
      </c>
      <c r="B26" s="4">
        <v>1991</v>
      </c>
      <c r="C26" s="4" t="s">
        <v>25</v>
      </c>
      <c r="D26" s="4" t="s">
        <v>34</v>
      </c>
      <c r="E26" s="1">
        <v>2</v>
      </c>
      <c r="F26" s="5">
        <v>4</v>
      </c>
      <c r="G26" s="1">
        <v>0</v>
      </c>
      <c r="H26" s="1">
        <v>1</v>
      </c>
      <c r="I26" s="1">
        <v>1</v>
      </c>
      <c r="J26" s="1">
        <v>1</v>
      </c>
      <c r="K26" s="1">
        <v>1</v>
      </c>
      <c r="L26" s="1">
        <v>2</v>
      </c>
      <c r="M26" s="1">
        <f>SUM(Tabela2[[#This Row],[Publicação 2021]:[Publicação 2024]])</f>
        <v>5</v>
      </c>
      <c r="N26" s="1">
        <f>Tabela2[[#This Row],[Total]]/4</f>
        <v>1.25</v>
      </c>
      <c r="O26" s="1">
        <v>19</v>
      </c>
      <c r="P26" s="1">
        <v>2159</v>
      </c>
      <c r="Q26" s="1">
        <v>26</v>
      </c>
      <c r="R26" s="15">
        <v>3499</v>
      </c>
      <c r="S26" s="1">
        <v>20</v>
      </c>
      <c r="T26" s="1">
        <v>2307</v>
      </c>
      <c r="U26" s="1">
        <v>47</v>
      </c>
      <c r="V26" s="1">
        <v>3</v>
      </c>
    </row>
    <row r="27" spans="1:22">
      <c r="A27" s="4" t="s">
        <v>55</v>
      </c>
      <c r="B27" s="4">
        <v>2000</v>
      </c>
      <c r="C27" s="4" t="s">
        <v>25</v>
      </c>
      <c r="D27" s="4" t="s">
        <v>34</v>
      </c>
      <c r="E27" s="1" t="s">
        <v>31</v>
      </c>
      <c r="F27" s="5">
        <v>4</v>
      </c>
      <c r="G27" s="1">
        <v>1</v>
      </c>
      <c r="H27" s="1">
        <v>0</v>
      </c>
      <c r="I27" s="1">
        <v>3</v>
      </c>
      <c r="J27" s="1">
        <v>1</v>
      </c>
      <c r="K27" s="1">
        <v>2</v>
      </c>
      <c r="L27" s="1">
        <v>0</v>
      </c>
      <c r="M27" s="1">
        <f>SUM(Tabela2[[#This Row],[Publicação 2021]:[Publicação 2024]])</f>
        <v>6</v>
      </c>
      <c r="N27" s="1">
        <f>Tabela2[[#This Row],[Total]]/4</f>
        <v>1.5</v>
      </c>
      <c r="O27" s="1">
        <v>24</v>
      </c>
      <c r="P27" s="1">
        <v>3112</v>
      </c>
      <c r="Q27" s="1">
        <v>29</v>
      </c>
      <c r="R27" s="15">
        <v>4813</v>
      </c>
      <c r="S27" s="1">
        <v>25</v>
      </c>
      <c r="T27" s="1">
        <v>3325</v>
      </c>
      <c r="U27" s="1">
        <v>42</v>
      </c>
      <c r="V27" s="1">
        <v>3</v>
      </c>
    </row>
    <row r="28" spans="1:22">
      <c r="A28" s="4" t="s">
        <v>56</v>
      </c>
      <c r="B28" s="4">
        <v>2004</v>
      </c>
      <c r="C28" s="4" t="s">
        <v>25</v>
      </c>
      <c r="D28" s="4" t="s">
        <v>34</v>
      </c>
      <c r="E28" s="1" t="s">
        <v>57</v>
      </c>
      <c r="F28" s="5">
        <v>5</v>
      </c>
      <c r="G28" s="1">
        <v>5</v>
      </c>
      <c r="H28" s="1">
        <v>1</v>
      </c>
      <c r="I28" s="1">
        <v>30</v>
      </c>
      <c r="J28" s="1">
        <v>33</v>
      </c>
      <c r="K28" s="1">
        <v>17</v>
      </c>
      <c r="L28" s="1">
        <v>28</v>
      </c>
      <c r="M28" s="1">
        <f>SUM(Tabela2[[#This Row],[Publicação 2021]:[Publicação 2024]])</f>
        <v>108</v>
      </c>
      <c r="N28" s="1">
        <f>Tabela2[[#This Row],[Total]]/4</f>
        <v>27</v>
      </c>
      <c r="O28" s="1">
        <v>33</v>
      </c>
      <c r="P28" s="1">
        <v>4326</v>
      </c>
      <c r="Q28" s="1">
        <v>45</v>
      </c>
      <c r="R28" s="15">
        <v>8691</v>
      </c>
      <c r="S28" s="1">
        <v>35</v>
      </c>
      <c r="T28" s="1">
        <v>4880</v>
      </c>
      <c r="U28" s="1">
        <v>41</v>
      </c>
      <c r="V28" s="1" t="s">
        <v>58</v>
      </c>
    </row>
    <row r="29" spans="1:22">
      <c r="A29" s="4" t="s">
        <v>86</v>
      </c>
      <c r="B29" s="4">
        <v>1995</v>
      </c>
      <c r="C29" s="4" t="s">
        <v>25</v>
      </c>
      <c r="D29" s="4" t="s">
        <v>26</v>
      </c>
      <c r="F29" s="5">
        <v>0</v>
      </c>
      <c r="G29" s="1">
        <v>0</v>
      </c>
      <c r="H29" s="1">
        <v>1</v>
      </c>
      <c r="I29" s="1">
        <v>4</v>
      </c>
      <c r="J29" s="1">
        <v>4</v>
      </c>
      <c r="K29" s="1">
        <v>5</v>
      </c>
      <c r="L29" s="1" t="s">
        <v>23</v>
      </c>
      <c r="M29" s="1">
        <f>SUM(Tabela2[[#This Row],[Publicação 2021]:[Publicação 2024]])</f>
        <v>13</v>
      </c>
      <c r="N29" s="1">
        <v>4.3</v>
      </c>
      <c r="Q29" s="1">
        <v>51</v>
      </c>
      <c r="R29" s="15">
        <v>11163</v>
      </c>
      <c r="S29" s="1">
        <v>40</v>
      </c>
      <c r="T29" s="1">
        <v>7035</v>
      </c>
      <c r="U29" s="1">
        <v>58</v>
      </c>
      <c r="V29" s="1">
        <v>3.17</v>
      </c>
    </row>
    <row r="30" spans="1:22">
      <c r="A30" s="4" t="s">
        <v>60</v>
      </c>
      <c r="B30" s="4">
        <v>2000</v>
      </c>
      <c r="C30" s="4" t="s">
        <v>25</v>
      </c>
      <c r="D30" s="4" t="s">
        <v>34</v>
      </c>
      <c r="E30" s="1" t="s">
        <v>31</v>
      </c>
      <c r="F30" s="5">
        <v>5</v>
      </c>
      <c r="G30" s="1">
        <v>4</v>
      </c>
      <c r="H30" s="1">
        <v>0</v>
      </c>
      <c r="I30" s="1">
        <v>1</v>
      </c>
      <c r="J30" s="1">
        <v>1</v>
      </c>
      <c r="K30" s="1">
        <v>2</v>
      </c>
      <c r="L30" s="1">
        <v>4</v>
      </c>
      <c r="M30" s="1">
        <f>SUM(Tabela2[[#This Row],[Publicação 2021]:[Publicação 2024]])</f>
        <v>8</v>
      </c>
      <c r="N30" s="1">
        <f>Tabela2[[#This Row],[Total]]/4</f>
        <v>2</v>
      </c>
      <c r="O30" s="1">
        <v>16</v>
      </c>
      <c r="P30" s="1">
        <v>1946</v>
      </c>
      <c r="Q30" s="1">
        <v>22</v>
      </c>
      <c r="R30" s="15">
        <v>3475</v>
      </c>
      <c r="S30" s="1">
        <v>17</v>
      </c>
      <c r="T30" s="1">
        <v>2272</v>
      </c>
      <c r="U30" s="1">
        <v>50</v>
      </c>
      <c r="V30" s="1">
        <v>3</v>
      </c>
    </row>
    <row r="31" spans="1:22">
      <c r="A31" s="4" t="s">
        <v>61</v>
      </c>
      <c r="B31" s="4">
        <v>1996</v>
      </c>
      <c r="C31" s="4" t="s">
        <v>25</v>
      </c>
      <c r="D31" s="4" t="s">
        <v>26</v>
      </c>
      <c r="F31" s="5">
        <v>5</v>
      </c>
      <c r="G31" s="1">
        <v>2</v>
      </c>
      <c r="H31" s="1">
        <v>1</v>
      </c>
      <c r="I31" s="1">
        <v>1</v>
      </c>
      <c r="J31" s="1">
        <v>1</v>
      </c>
      <c r="K31" s="1">
        <v>1</v>
      </c>
      <c r="L31" s="1">
        <v>3</v>
      </c>
      <c r="M31" s="1">
        <f>SUM(Tabela2[[#This Row],[Publicação 2021]:[Publicação 2024]])</f>
        <v>6</v>
      </c>
      <c r="N31" s="1">
        <f>Tabela2[[#This Row],[Total]]/4</f>
        <v>1.5</v>
      </c>
      <c r="O31" s="1">
        <v>6</v>
      </c>
      <c r="P31" s="1">
        <v>151</v>
      </c>
      <c r="Q31" s="1">
        <v>21</v>
      </c>
      <c r="R31" s="15">
        <v>2664</v>
      </c>
      <c r="S31" s="1">
        <v>16</v>
      </c>
      <c r="T31" s="1">
        <v>1747</v>
      </c>
      <c r="U31" s="1">
        <v>46</v>
      </c>
      <c r="V31" s="1">
        <v>3</v>
      </c>
    </row>
    <row r="32" spans="1:22">
      <c r="A32" s="4" t="s">
        <v>62</v>
      </c>
      <c r="B32" s="4">
        <v>2009</v>
      </c>
      <c r="C32" s="4" t="s">
        <v>25</v>
      </c>
      <c r="D32" s="4" t="s">
        <v>26</v>
      </c>
      <c r="F32" s="5">
        <v>3</v>
      </c>
      <c r="G32" s="1">
        <v>0</v>
      </c>
      <c r="H32" s="1">
        <v>0</v>
      </c>
      <c r="I32" s="1">
        <v>3</v>
      </c>
      <c r="J32" s="1">
        <v>5</v>
      </c>
      <c r="K32" s="1">
        <v>2</v>
      </c>
      <c r="L32" s="1">
        <v>5</v>
      </c>
      <c r="M32" s="1">
        <f>SUM(Tabela2[[#This Row],[Publicação 2021]:[Publicação 2024]])</f>
        <v>15</v>
      </c>
      <c r="N32" s="1">
        <f>Tabela2[[#This Row],[Total]]/4</f>
        <v>3.75</v>
      </c>
      <c r="O32" s="1">
        <v>24</v>
      </c>
      <c r="P32" s="1">
        <v>2680</v>
      </c>
      <c r="Q32" s="1">
        <v>28</v>
      </c>
      <c r="R32" s="15">
        <v>4012</v>
      </c>
      <c r="S32" s="1">
        <v>25</v>
      </c>
      <c r="T32" s="1">
        <v>2761</v>
      </c>
      <c r="U32" s="1">
        <v>50</v>
      </c>
      <c r="V32" s="1">
        <v>3</v>
      </c>
    </row>
    <row r="33" spans="1:22">
      <c r="A33" s="4" t="s">
        <v>63</v>
      </c>
      <c r="B33" s="4">
        <v>2003</v>
      </c>
      <c r="C33" s="4" t="s">
        <v>25</v>
      </c>
      <c r="D33" s="4" t="s">
        <v>34</v>
      </c>
      <c r="E33" s="1">
        <v>2</v>
      </c>
      <c r="F33" s="5">
        <v>5</v>
      </c>
      <c r="G33" s="1">
        <v>2</v>
      </c>
      <c r="H33" s="1">
        <v>2</v>
      </c>
      <c r="I33" s="1">
        <v>0</v>
      </c>
      <c r="J33" s="1">
        <v>4</v>
      </c>
      <c r="K33" s="1">
        <v>0</v>
      </c>
      <c r="L33" s="1">
        <v>3</v>
      </c>
      <c r="M33" s="1">
        <f>SUM(Tabela2[[#This Row],[Publicação 2021]:[Publicação 2024]])</f>
        <v>7</v>
      </c>
      <c r="N33" s="1">
        <f>Tabela2[[#This Row],[Total]]/4</f>
        <v>1.75</v>
      </c>
      <c r="O33" s="1">
        <v>16</v>
      </c>
      <c r="P33" s="1">
        <v>1645</v>
      </c>
      <c r="Q33" s="1">
        <v>20</v>
      </c>
      <c r="R33" s="15">
        <v>2677</v>
      </c>
      <c r="S33" s="1">
        <v>16</v>
      </c>
      <c r="T33" s="1">
        <v>1769</v>
      </c>
      <c r="U33" s="1">
        <v>40</v>
      </c>
      <c r="V33" s="1">
        <v>3</v>
      </c>
    </row>
    <row r="34" spans="1:22">
      <c r="A34" s="1" t="s">
        <v>87</v>
      </c>
      <c r="B34" s="4">
        <v>1998</v>
      </c>
      <c r="C34" s="4" t="s">
        <v>21</v>
      </c>
      <c r="D34" s="6" t="s">
        <v>30</v>
      </c>
      <c r="E34" s="1">
        <v>2</v>
      </c>
      <c r="F34" s="1">
        <v>0</v>
      </c>
      <c r="G34" s="1">
        <v>0</v>
      </c>
      <c r="H34" s="1">
        <v>0</v>
      </c>
      <c r="I34" s="1">
        <v>5</v>
      </c>
      <c r="J34" s="1" t="s">
        <v>23</v>
      </c>
      <c r="K34" s="1" t="s">
        <v>23</v>
      </c>
      <c r="L34" s="1" t="s">
        <v>23</v>
      </c>
      <c r="M34" s="1">
        <f>SUM(Tabela2[[#This Row],[Publicação 2021]:[Publicação 2024]])</f>
        <v>5</v>
      </c>
      <c r="N34" s="1">
        <v>5</v>
      </c>
      <c r="O34" s="1">
        <v>18</v>
      </c>
      <c r="P34" s="1">
        <v>1385</v>
      </c>
      <c r="Q34" s="1">
        <v>25</v>
      </c>
      <c r="R34" s="15">
        <v>4021</v>
      </c>
      <c r="S34" s="1">
        <v>19</v>
      </c>
      <c r="T34" s="1">
        <v>1720</v>
      </c>
      <c r="U34" s="1">
        <v>37</v>
      </c>
      <c r="V34" s="1" t="s">
        <v>45</v>
      </c>
    </row>
    <row r="35" spans="1:22">
      <c r="A35" s="4" t="s">
        <v>64</v>
      </c>
      <c r="B35" s="4">
        <v>1993</v>
      </c>
      <c r="C35" s="4" t="s">
        <v>65</v>
      </c>
      <c r="D35" s="4" t="s">
        <v>34</v>
      </c>
      <c r="E35" s="1" t="s">
        <v>57</v>
      </c>
      <c r="F35" s="5">
        <v>5</v>
      </c>
      <c r="G35" s="1">
        <v>5</v>
      </c>
      <c r="H35" s="1">
        <v>1</v>
      </c>
      <c r="I35" s="1">
        <v>9</v>
      </c>
      <c r="J35" s="1">
        <v>9</v>
      </c>
      <c r="K35" s="1">
        <v>2</v>
      </c>
      <c r="L35" s="1">
        <v>2</v>
      </c>
      <c r="M35" s="1">
        <f>SUM(Tabela2[[#This Row],[Publicação 2021]:[Publicação 2024]])</f>
        <v>22</v>
      </c>
      <c r="N35" s="1">
        <f>Tabela2[[#This Row],[Total]]/4</f>
        <v>5.5</v>
      </c>
      <c r="O35" s="1">
        <v>28</v>
      </c>
      <c r="P35" s="1">
        <v>2768</v>
      </c>
      <c r="Q35" s="1">
        <v>35</v>
      </c>
      <c r="R35" s="15">
        <v>4746</v>
      </c>
      <c r="S35" s="1">
        <v>29</v>
      </c>
      <c r="T35" s="1">
        <v>3164</v>
      </c>
      <c r="U35" s="1">
        <v>46</v>
      </c>
      <c r="V35" s="1" t="s">
        <v>66</v>
      </c>
    </row>
    <row r="36" spans="1:22">
      <c r="A36" s="4" t="s">
        <v>67</v>
      </c>
      <c r="B36" s="4">
        <v>1999</v>
      </c>
      <c r="C36" s="4" t="s">
        <v>21</v>
      </c>
      <c r="D36" s="6" t="s">
        <v>30</v>
      </c>
      <c r="E36" s="1">
        <v>2</v>
      </c>
      <c r="F36" s="5">
        <v>2</v>
      </c>
      <c r="G36" s="1">
        <v>2</v>
      </c>
      <c r="H36" s="1">
        <v>2</v>
      </c>
      <c r="I36" s="1">
        <v>2</v>
      </c>
      <c r="J36" s="1">
        <v>6</v>
      </c>
      <c r="K36" s="1">
        <v>0</v>
      </c>
      <c r="L36" s="1">
        <v>3</v>
      </c>
      <c r="M36" s="1">
        <f>SUM(Tabela2[[#This Row],[Publicação 2021]:[Publicação 2024]])</f>
        <v>11</v>
      </c>
      <c r="N36" s="1">
        <f>Tabela2[[#This Row],[Total]]/4</f>
        <v>2.75</v>
      </c>
      <c r="O36" s="1">
        <v>24</v>
      </c>
      <c r="P36" s="1">
        <v>2120</v>
      </c>
      <c r="Q36" s="1">
        <v>32</v>
      </c>
      <c r="R36" s="15">
        <v>3879</v>
      </c>
      <c r="S36" s="1"/>
      <c r="T36" s="1"/>
      <c r="U36" s="1"/>
      <c r="V36" s="1"/>
    </row>
    <row r="37" spans="1:22">
      <c r="A37" s="4" t="s">
        <v>68</v>
      </c>
      <c r="B37" s="4">
        <v>2000</v>
      </c>
      <c r="C37" s="4" t="s">
        <v>25</v>
      </c>
      <c r="D37" s="4" t="s">
        <v>32</v>
      </c>
      <c r="E37" s="1" t="s">
        <v>57</v>
      </c>
      <c r="F37" s="5">
        <v>8</v>
      </c>
      <c r="G37" s="1">
        <v>1</v>
      </c>
      <c r="H37" s="1">
        <v>3</v>
      </c>
      <c r="I37" s="1">
        <v>4</v>
      </c>
      <c r="J37" s="1">
        <v>2</v>
      </c>
      <c r="K37" s="1">
        <v>4</v>
      </c>
      <c r="L37" s="1">
        <v>2</v>
      </c>
      <c r="M37" s="1">
        <f>SUM(Tabela2[[#This Row],[Publicação 2021]:[Publicação 2024]])</f>
        <v>12</v>
      </c>
      <c r="N37" s="1">
        <f>Tabela2[[#This Row],[Total]]/4</f>
        <v>3</v>
      </c>
      <c r="O37" s="1">
        <v>35</v>
      </c>
      <c r="P37" s="1">
        <v>4767</v>
      </c>
      <c r="Q37" s="1">
        <v>52</v>
      </c>
      <c r="R37" s="15">
        <v>11611</v>
      </c>
      <c r="S37" s="1">
        <v>39</v>
      </c>
      <c r="T37" s="1">
        <v>6238</v>
      </c>
      <c r="U37" s="1">
        <v>23</v>
      </c>
      <c r="V37" s="1" t="s">
        <v>69</v>
      </c>
    </row>
    <row r="38" spans="1:22">
      <c r="A38" s="4"/>
      <c r="B38" s="4"/>
      <c r="C38" s="4"/>
      <c r="D38" s="4"/>
      <c r="R38" s="18"/>
      <c r="S38" s="1"/>
      <c r="T38" s="1"/>
      <c r="U38" s="1"/>
      <c r="V38" s="1"/>
    </row>
    <row r="39" spans="1:22">
      <c r="A39" s="4" t="s">
        <v>89</v>
      </c>
      <c r="B39" s="14">
        <f>AVERAGE(B4:B38)</f>
        <v>1998.2121212121212</v>
      </c>
      <c r="C39" s="4"/>
      <c r="D39" s="4"/>
      <c r="E39" s="1">
        <f t="shared" ref="E39:U39" si="0">AVERAGE(E4:E38)</f>
        <v>2</v>
      </c>
      <c r="F39" s="8" t="s">
        <v>96</v>
      </c>
      <c r="G39" s="9">
        <f t="shared" si="0"/>
        <v>1.5151515151515151</v>
      </c>
      <c r="H39" s="9">
        <f t="shared" si="0"/>
        <v>1.2121212121212122</v>
      </c>
      <c r="I39" s="9">
        <f t="shared" si="0"/>
        <v>5.870967741935484</v>
      </c>
      <c r="J39" s="9">
        <f t="shared" si="0"/>
        <v>5.7666666666666666</v>
      </c>
      <c r="K39" s="9">
        <f t="shared" si="0"/>
        <v>4.46875</v>
      </c>
      <c r="L39" s="9">
        <f t="shared" si="0"/>
        <v>4.8928571428571432</v>
      </c>
      <c r="M39" s="9">
        <f t="shared" si="0"/>
        <v>19.242424242424242</v>
      </c>
      <c r="N39" s="9">
        <f t="shared" si="0"/>
        <v>5.1893939393939394</v>
      </c>
      <c r="O39" s="1">
        <f t="shared" si="0"/>
        <v>21.75</v>
      </c>
      <c r="P39" s="10">
        <f t="shared" si="0"/>
        <v>2197.65625</v>
      </c>
      <c r="Q39" s="10">
        <f t="shared" si="0"/>
        <v>31.787878787878789</v>
      </c>
      <c r="R39" s="19">
        <f t="shared" si="0"/>
        <v>4659.363636363636</v>
      </c>
      <c r="S39" s="10">
        <f t="shared" si="0"/>
        <v>24.451612903225808</v>
      </c>
      <c r="T39" s="10">
        <f t="shared" si="0"/>
        <v>2715.1290322580644</v>
      </c>
      <c r="U39" s="10">
        <f t="shared" si="0"/>
        <v>45.548387096774192</v>
      </c>
      <c r="V39" s="1"/>
    </row>
    <row r="40" spans="1:22">
      <c r="A40" s="4" t="s">
        <v>90</v>
      </c>
      <c r="B40" s="4">
        <f>MEDIAN(B5:B37)</f>
        <v>1998</v>
      </c>
      <c r="C40" s="4"/>
      <c r="D40" s="4"/>
      <c r="E40" s="1">
        <f t="shared" ref="E40:U40" si="1">MEDIAN(E5:E37)</f>
        <v>2</v>
      </c>
      <c r="F40" s="1">
        <f t="shared" si="1"/>
        <v>4</v>
      </c>
      <c r="G40" s="1">
        <f t="shared" si="1"/>
        <v>1</v>
      </c>
      <c r="H40" s="1">
        <f t="shared" si="1"/>
        <v>1</v>
      </c>
      <c r="I40" s="1">
        <f t="shared" si="1"/>
        <v>4</v>
      </c>
      <c r="J40" s="1">
        <f t="shared" si="1"/>
        <v>5</v>
      </c>
      <c r="K40" s="1">
        <f t="shared" si="1"/>
        <v>3</v>
      </c>
      <c r="L40" s="1">
        <f t="shared" si="1"/>
        <v>4</v>
      </c>
      <c r="M40" s="1">
        <f t="shared" si="1"/>
        <v>12</v>
      </c>
      <c r="N40" s="1">
        <f t="shared" si="1"/>
        <v>3.75</v>
      </c>
      <c r="O40" s="1">
        <f t="shared" si="1"/>
        <v>20</v>
      </c>
      <c r="P40" s="1">
        <f t="shared" si="1"/>
        <v>1527</v>
      </c>
      <c r="Q40" s="1">
        <f t="shared" si="1"/>
        <v>28</v>
      </c>
      <c r="R40" s="18">
        <f t="shared" si="1"/>
        <v>3361</v>
      </c>
      <c r="S40" s="1">
        <f t="shared" si="1"/>
        <v>21</v>
      </c>
      <c r="T40" s="1">
        <f t="shared" si="1"/>
        <v>1747</v>
      </c>
      <c r="U40" s="1">
        <f t="shared" si="1"/>
        <v>42</v>
      </c>
      <c r="V40" s="1"/>
    </row>
    <row r="41" spans="1:22">
      <c r="A41" s="4" t="s">
        <v>91</v>
      </c>
      <c r="B41" s="4">
        <f>MIN(B5:B37)</f>
        <v>1982</v>
      </c>
      <c r="C41" s="4"/>
      <c r="D41" s="4"/>
      <c r="E41" s="1">
        <f t="shared" ref="E41:U41" si="2">MIN(E5:E37)</f>
        <v>2</v>
      </c>
      <c r="F41" s="1">
        <f t="shared" si="2"/>
        <v>0</v>
      </c>
      <c r="G41" s="1">
        <f t="shared" si="2"/>
        <v>0</v>
      </c>
      <c r="H41" s="1">
        <f t="shared" si="2"/>
        <v>0</v>
      </c>
      <c r="I41" s="1">
        <f t="shared" si="2"/>
        <v>0</v>
      </c>
      <c r="J41" s="1">
        <f t="shared" si="2"/>
        <v>1</v>
      </c>
      <c r="K41" s="1">
        <f t="shared" si="2"/>
        <v>0</v>
      </c>
      <c r="L41" s="1">
        <f t="shared" si="2"/>
        <v>0</v>
      </c>
      <c r="M41" s="1">
        <f t="shared" si="2"/>
        <v>5</v>
      </c>
      <c r="N41" s="1">
        <f t="shared" si="2"/>
        <v>1.25</v>
      </c>
      <c r="O41" s="1">
        <f t="shared" si="2"/>
        <v>1</v>
      </c>
      <c r="P41" s="1">
        <f t="shared" si="2"/>
        <v>27</v>
      </c>
      <c r="Q41" s="1">
        <f t="shared" si="2"/>
        <v>16</v>
      </c>
      <c r="R41" s="18">
        <f t="shared" si="2"/>
        <v>631</v>
      </c>
      <c r="S41" s="1">
        <f t="shared" si="2"/>
        <v>4</v>
      </c>
      <c r="T41" s="1">
        <f t="shared" si="2"/>
        <v>36</v>
      </c>
      <c r="U41" s="1">
        <f t="shared" si="2"/>
        <v>20</v>
      </c>
      <c r="V41" s="1"/>
    </row>
    <row r="42" spans="1:22">
      <c r="A42" s="4" t="s">
        <v>92</v>
      </c>
      <c r="B42" s="4">
        <f>MAX(B5:B37)</f>
        <v>2013</v>
      </c>
      <c r="C42" s="4"/>
      <c r="D42" s="4"/>
      <c r="E42" s="1">
        <f t="shared" ref="E42:U42" si="3">MAX(E5:E37)</f>
        <v>2</v>
      </c>
      <c r="F42" s="1">
        <f t="shared" si="3"/>
        <v>8</v>
      </c>
      <c r="G42" s="1">
        <f t="shared" si="3"/>
        <v>6</v>
      </c>
      <c r="H42" s="1">
        <f t="shared" si="3"/>
        <v>5</v>
      </c>
      <c r="I42" s="1">
        <f t="shared" si="3"/>
        <v>30</v>
      </c>
      <c r="J42" s="1">
        <f t="shared" si="3"/>
        <v>33</v>
      </c>
      <c r="K42" s="1">
        <f t="shared" si="3"/>
        <v>25</v>
      </c>
      <c r="L42" s="1">
        <f t="shared" si="3"/>
        <v>28</v>
      </c>
      <c r="M42" s="1">
        <f t="shared" si="3"/>
        <v>108</v>
      </c>
      <c r="N42" s="1">
        <f t="shared" si="3"/>
        <v>27</v>
      </c>
      <c r="O42" s="1">
        <f t="shared" si="3"/>
        <v>48</v>
      </c>
      <c r="P42" s="1">
        <f t="shared" si="3"/>
        <v>10778</v>
      </c>
      <c r="Q42" s="1">
        <f t="shared" si="3"/>
        <v>61</v>
      </c>
      <c r="R42" s="18">
        <f t="shared" si="3"/>
        <v>18773</v>
      </c>
      <c r="S42" s="1">
        <f t="shared" si="3"/>
        <v>49</v>
      </c>
      <c r="T42" s="1">
        <f t="shared" si="3"/>
        <v>11522</v>
      </c>
      <c r="U42" s="1">
        <f t="shared" si="3"/>
        <v>100</v>
      </c>
      <c r="V42" s="1"/>
    </row>
    <row r="43" spans="1:22">
      <c r="A43" s="1" t="s">
        <v>97</v>
      </c>
      <c r="B43" s="4"/>
      <c r="C43" s="4"/>
      <c r="D43" s="4"/>
      <c r="M43" s="1">
        <f>SUM(Tabela2[[#This Row],[Publicação 2021]:[Publicação 2024]])</f>
        <v>0</v>
      </c>
      <c r="N43" s="1">
        <f>Tabela2[[#This Row],[Total]]/4</f>
        <v>0</v>
      </c>
      <c r="R43" s="18"/>
      <c r="S43" s="1"/>
      <c r="T43" s="1"/>
      <c r="U43" s="1"/>
      <c r="V43" s="1"/>
    </row>
    <row r="44" spans="1:22">
      <c r="A44" s="4"/>
      <c r="S44" s="1"/>
      <c r="T44" s="1"/>
      <c r="U44" s="1"/>
      <c r="V44" s="1"/>
    </row>
    <row r="45" spans="1:22">
      <c r="A45" s="11" t="s">
        <v>70</v>
      </c>
      <c r="B45" s="11"/>
      <c r="C45" s="11"/>
      <c r="D45" s="11"/>
      <c r="E45" s="11"/>
      <c r="F45" s="11"/>
      <c r="G45" s="11"/>
      <c r="H45" s="1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>
      <c r="A46" s="4" t="s">
        <v>71</v>
      </c>
      <c r="B46" s="4">
        <v>2013</v>
      </c>
      <c r="C46" s="4" t="s">
        <v>72</v>
      </c>
      <c r="D46" s="4" t="s">
        <v>26</v>
      </c>
      <c r="F46" s="5">
        <v>1</v>
      </c>
      <c r="G46" s="1">
        <v>0</v>
      </c>
      <c r="H46" s="1">
        <v>1</v>
      </c>
      <c r="I46" s="1">
        <v>2</v>
      </c>
      <c r="J46" s="1">
        <v>5</v>
      </c>
      <c r="K46" s="1">
        <v>2</v>
      </c>
      <c r="L46" s="1">
        <v>1</v>
      </c>
      <c r="M46" s="1">
        <f>SUM(Tabela2[[#This Row],[Publicação 2021]:[Publicação 2024]])</f>
        <v>10</v>
      </c>
      <c r="N46" s="1">
        <f>Tabela2[[#This Row],[Total]]/4</f>
        <v>2.5</v>
      </c>
      <c r="O46" s="1">
        <v>29</v>
      </c>
      <c r="P46" s="1">
        <v>12026</v>
      </c>
      <c r="Q46" s="1">
        <v>33</v>
      </c>
      <c r="R46" s="1">
        <v>19004</v>
      </c>
      <c r="S46" s="1">
        <v>30</v>
      </c>
      <c r="T46" s="1">
        <v>12905</v>
      </c>
      <c r="U46" s="1">
        <v>46</v>
      </c>
      <c r="V46" s="1">
        <v>3.17</v>
      </c>
    </row>
    <row r="47" spans="1:22">
      <c r="A47" s="4" t="s">
        <v>73</v>
      </c>
      <c r="B47" s="4">
        <v>2007</v>
      </c>
      <c r="C47" s="4" t="s">
        <v>25</v>
      </c>
      <c r="D47" s="4" t="s">
        <v>81</v>
      </c>
      <c r="F47" s="1">
        <v>1</v>
      </c>
      <c r="G47" s="1">
        <v>1</v>
      </c>
      <c r="H47" s="1">
        <v>0</v>
      </c>
      <c r="I47" s="1">
        <v>13</v>
      </c>
      <c r="J47" s="1">
        <v>9</v>
      </c>
      <c r="K47" s="1">
        <v>10</v>
      </c>
      <c r="L47" s="1">
        <v>10</v>
      </c>
      <c r="M47" s="1">
        <f>SUM(Tabela2[[#This Row],[Publicação 2021]:[Publicação 2024]])</f>
        <v>42</v>
      </c>
      <c r="N47" s="1">
        <f>Tabela2[[#This Row],[Total]]/4</f>
        <v>10.5</v>
      </c>
      <c r="O47" s="1">
        <v>17</v>
      </c>
      <c r="P47" s="1">
        <v>989</v>
      </c>
      <c r="Q47" s="1">
        <v>26</v>
      </c>
      <c r="R47" s="1">
        <v>2561</v>
      </c>
      <c r="S47" s="1">
        <v>21</v>
      </c>
      <c r="T47" s="1">
        <v>1456</v>
      </c>
      <c r="U47" s="1">
        <v>33</v>
      </c>
      <c r="V47" s="1">
        <v>3</v>
      </c>
    </row>
    <row r="48" spans="1:22">
      <c r="A48" s="4" t="s">
        <v>74</v>
      </c>
      <c r="B48" s="4">
        <v>2009</v>
      </c>
      <c r="C48" s="4" t="s">
        <v>75</v>
      </c>
      <c r="D48" s="4" t="s">
        <v>26</v>
      </c>
      <c r="F48" s="1">
        <v>1</v>
      </c>
      <c r="G48" s="1">
        <v>0</v>
      </c>
      <c r="H48" s="1">
        <v>0</v>
      </c>
      <c r="I48" s="1">
        <v>7</v>
      </c>
      <c r="J48" s="1">
        <v>3</v>
      </c>
      <c r="K48" s="1">
        <v>3</v>
      </c>
      <c r="L48" s="1">
        <v>8</v>
      </c>
      <c r="M48" s="1">
        <f>SUM(Tabela2[[#This Row],[Publicação 2021]:[Publicação 2024]])</f>
        <v>21</v>
      </c>
      <c r="N48" s="1">
        <f>Tabela2[[#This Row],[Total]]/4</f>
        <v>5.25</v>
      </c>
      <c r="O48" s="1">
        <v>20</v>
      </c>
      <c r="P48" s="1">
        <v>1277</v>
      </c>
      <c r="Q48" s="1">
        <v>27</v>
      </c>
      <c r="R48" s="1">
        <v>2298</v>
      </c>
      <c r="S48" s="1">
        <v>21</v>
      </c>
      <c r="T48" s="1">
        <v>1474</v>
      </c>
      <c r="U48" s="1">
        <v>36</v>
      </c>
      <c r="V48" s="1" t="s">
        <v>76</v>
      </c>
    </row>
    <row r="49" spans="1:22">
      <c r="A49" s="4" t="s">
        <v>88</v>
      </c>
      <c r="B49" s="4">
        <v>2013</v>
      </c>
      <c r="C49" s="4" t="s">
        <v>25</v>
      </c>
      <c r="D49" s="4" t="s">
        <v>80</v>
      </c>
      <c r="F49" s="1">
        <v>0</v>
      </c>
      <c r="G49" s="1">
        <v>3</v>
      </c>
      <c r="H49" s="1">
        <v>1</v>
      </c>
      <c r="I49" s="1">
        <v>1</v>
      </c>
      <c r="J49" s="1">
        <v>4</v>
      </c>
      <c r="K49" s="1">
        <v>2</v>
      </c>
      <c r="L49" s="1" t="s">
        <v>23</v>
      </c>
      <c r="M49" s="1">
        <f>SUM(Tabela2[[#This Row],[Publicação 2021]:[Publicação 2024]])</f>
        <v>7</v>
      </c>
      <c r="N49" s="1">
        <v>2.33</v>
      </c>
      <c r="O49" s="1">
        <v>15</v>
      </c>
      <c r="P49" s="1">
        <v>860</v>
      </c>
      <c r="Q49" s="1">
        <v>19</v>
      </c>
      <c r="R49" s="1">
        <v>1363</v>
      </c>
      <c r="S49" s="1">
        <v>15</v>
      </c>
      <c r="T49" s="1">
        <v>908</v>
      </c>
      <c r="U49" s="1">
        <v>39</v>
      </c>
      <c r="V49" s="1">
        <v>3</v>
      </c>
    </row>
    <row r="50" spans="1:22">
      <c r="A50" s="4" t="s">
        <v>59</v>
      </c>
      <c r="B50" s="4">
        <v>1995</v>
      </c>
      <c r="C50" s="4" t="s">
        <v>25</v>
      </c>
      <c r="D50" s="4" t="s">
        <v>26</v>
      </c>
      <c r="F50" s="1">
        <v>1</v>
      </c>
      <c r="G50" s="1">
        <v>0</v>
      </c>
      <c r="H50" s="1">
        <v>0</v>
      </c>
      <c r="I50" s="1" t="s">
        <v>23</v>
      </c>
      <c r="J50" s="1" t="s">
        <v>23</v>
      </c>
      <c r="K50" s="1" t="s">
        <v>23</v>
      </c>
      <c r="L50" s="1">
        <v>1</v>
      </c>
      <c r="M50" s="1">
        <f>SUM(Tabela2[[#This Row],[Publicação 2021]:[Publicação 2024]])</f>
        <v>1</v>
      </c>
      <c r="N50" s="1">
        <v>1</v>
      </c>
      <c r="Q50" s="1">
        <v>51</v>
      </c>
      <c r="R50" s="15">
        <v>11163</v>
      </c>
      <c r="S50" s="1"/>
      <c r="T50" s="1"/>
      <c r="U50" s="1"/>
      <c r="V50" s="1"/>
    </row>
    <row r="51" spans="1:22">
      <c r="B51" s="4"/>
      <c r="C51" s="4"/>
      <c r="D51" s="4"/>
    </row>
  </sheetData>
  <sheetProtection algorithmName="SHA-512" hashValue="NO7HTZKXn/cnLAwr818SPn0AKiuR0ClJ7F2b7DgBJ4p7FHkLSMr2dMk6xC5i8whmYxKmUOogNxRkPU7XhM3sCw==" saltValue="nkKH8inDLEE25ndcOMVB6w==" spinCount="100000" sheet="1" objects="1" scenarios="1" sort="0" autoFilter="0"/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Ishida</dc:creator>
  <cp:lastModifiedBy>Renato Augusto Aguiar de Oliveira</cp:lastModifiedBy>
  <dcterms:created xsi:type="dcterms:W3CDTF">2025-03-01T12:48:40Z</dcterms:created>
  <dcterms:modified xsi:type="dcterms:W3CDTF">2025-03-21T18:31:40Z</dcterms:modified>
</cp:coreProperties>
</file>